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12\disk\fu\ОБЩАЯ ДОХОДЫ, РАСХОДЫ\БЮДЖЕТ 2024\МС\"/>
    </mc:Choice>
  </mc:AlternateContent>
  <xr:revisionPtr revIDLastSave="0" documentId="13_ncr:1_{D678E1E2-B861-4EA9-A505-F0A3E5213D7D}" xr6:coauthVersionLast="36" xr6:coauthVersionMax="36" xr10:uidLastSave="{00000000-0000-0000-0000-000000000000}"/>
  <bookViews>
    <workbookView xWindow="0" yWindow="90" windowWidth="23250" windowHeight="12585" xr2:uid="{00000000-000D-0000-FFFF-FFFF00000000}"/>
  </bookViews>
  <sheets>
    <sheet name="Лист1" sheetId="1" r:id="rId1"/>
  </sheets>
  <calcPr calcId="179021" iterate="1"/>
</workbook>
</file>

<file path=xl/calcChain.xml><?xml version="1.0" encoding="utf-8"?>
<calcChain xmlns="http://schemas.openxmlformats.org/spreadsheetml/2006/main">
  <c r="E20" i="1" l="1"/>
  <c r="D20" i="1"/>
  <c r="C20" i="1"/>
  <c r="E74" i="1" l="1"/>
  <c r="D74" i="1"/>
  <c r="C74" i="1"/>
  <c r="E31" i="1" l="1"/>
  <c r="E29" i="1" s="1"/>
  <c r="D31" i="1"/>
  <c r="D29" i="1" s="1"/>
  <c r="C31" i="1"/>
  <c r="C29" i="1" s="1"/>
  <c r="E25" i="1" l="1"/>
  <c r="D25" i="1"/>
  <c r="C25" i="1"/>
  <c r="C43" i="1" l="1"/>
  <c r="E65" i="1" l="1"/>
  <c r="D65" i="1"/>
  <c r="C65" i="1"/>
  <c r="E47" i="1"/>
  <c r="D47" i="1"/>
  <c r="C47" i="1"/>
  <c r="E43" i="1"/>
  <c r="D43" i="1"/>
  <c r="E18" i="1"/>
  <c r="E17" i="1" s="1"/>
  <c r="D18" i="1"/>
  <c r="D17" i="1" s="1"/>
  <c r="C18" i="1"/>
  <c r="C17" i="1" s="1"/>
  <c r="C41" i="1" l="1"/>
  <c r="C40" i="1" s="1"/>
  <c r="E41" i="1"/>
  <c r="E40" i="1" s="1"/>
  <c r="D41" i="1"/>
  <c r="D40" i="1" s="1"/>
  <c r="C80" i="1" l="1"/>
  <c r="E80" i="1"/>
  <c r="D80" i="1"/>
</calcChain>
</file>

<file path=xl/sharedStrings.xml><?xml version="1.0" encoding="utf-8"?>
<sst xmlns="http://schemas.openxmlformats.org/spreadsheetml/2006/main" count="136" uniqueCount="132">
  <si>
    <t>Код бюджетной классификации Российской федерации</t>
  </si>
  <si>
    <t>Наименование групп, подгрупп и статей доходов</t>
  </si>
  <si>
    <t>1 00 00000 00 0000 000</t>
  </si>
  <si>
    <t>НАЛОГОВЫЕ И НЕНАЛОГОВЫЕ ДОХОДЫ</t>
  </si>
  <si>
    <t>1 01 00000 00 0000 000</t>
  </si>
  <si>
    <t>НАЛОГИ НА ПРИБЫЛЬ, ДОХОДЫ</t>
  </si>
  <si>
    <t>1 01 02000 01 0000 110</t>
  </si>
  <si>
    <t>Налог на доходы физических лиц</t>
  </si>
  <si>
    <t>1 03 00000 00 0000 000</t>
  </si>
  <si>
    <t xml:space="preserve">НАЛОГИ НА ТОВАРЫ (РАБОТЫ, УСЛУГИ), РЕАЛИЗУЕМЫЕ НА ТЕРРИТОРИИ РОССИЙСКОЙ ФЕДЕРАЦИИ          </t>
  </si>
  <si>
    <t>1 05 00000 00 0000 000</t>
  </si>
  <si>
    <t>НАЛОГИ НА СОВОКУПНЫЙ ДОХОД</t>
  </si>
  <si>
    <t>1 05 01000 00 0000 110</t>
  </si>
  <si>
    <t>Налог, взимаемый в связи с применением упрощенной системы налогообложения</t>
  </si>
  <si>
    <t>1 05 03000 01 0000 110</t>
  </si>
  <si>
    <t>Единый сельскохозяйственный налог</t>
  </si>
  <si>
    <t>1 05 04000 02 0000 110</t>
  </si>
  <si>
    <t>Налог, взимаемый в связи с применением патентной системы налогообложения</t>
  </si>
  <si>
    <t>1 08 00000 00 0000 000</t>
  </si>
  <si>
    <t>ГОСУДАРСТВЕННАЯ ПОШЛИНА</t>
  </si>
  <si>
    <t>1 11 00000 00 0000 000</t>
  </si>
  <si>
    <t>ДОХОДЫ ОТ ИСПОЛЬЗОВАНИЯ ИМУЩЕСТВА, НАХОДЯЩЕГОСЯ В ГОСУДАРСТВЕННОЙ И МУНИЦИПАЛЬНОЙ СОБСТВЕННОСТИ</t>
  </si>
  <si>
    <t>1 12 00000 00 0000 000</t>
  </si>
  <si>
    <t>ПЛАТЕЖИ ПРИ ПОЛЬЗОВАНИИ ПРИРОДНЫМИ РЕСУРСАМИ</t>
  </si>
  <si>
    <t>1 13 00000 00 0000 000</t>
  </si>
  <si>
    <t>ДОХОДЫ ОТ ОКАЗАНИЯ ПЛАТНЫХ УСЛУГ И КОМПЕНСАЦИИ ЗАТРАТ ГОСУДАРСТВА</t>
  </si>
  <si>
    <t>1 14 00000 00 0000 000</t>
  </si>
  <si>
    <t>ДОХОДЫ ОТ ПРОДАЖИ МАТЕРИАЛЬНЫХ И НЕМАТЕРИАЛЬНЫХ АКТИВОВ</t>
  </si>
  <si>
    <t>1 16 00000 00 0000 000</t>
  </si>
  <si>
    <t>ШТРАФЫ, САНКЦИИ, ВОЗМЕЩЕНИЕ УЩЕРБА</t>
  </si>
  <si>
    <t>2 00 00000 00 0000 000</t>
  </si>
  <si>
    <t>БЕЗВОЗМЕЗДНЫЕ ПОСТУПЛЕНИЯ</t>
  </si>
  <si>
    <t>2 02 00000 00 0000 000</t>
  </si>
  <si>
    <t>Безвозмездные поступления от других бюджетов бюджетной системы Российской Федерации</t>
  </si>
  <si>
    <t>2 02 10000 00 0000 150</t>
  </si>
  <si>
    <t>Дотации бюджетам бюджетной системы Российской Федерации</t>
  </si>
  <si>
    <t>2 02 20000 00 0000 150</t>
  </si>
  <si>
    <t>Субсидии бюджетам бюджетной системы Российской Федерации (межбюджетные субсидии)</t>
  </si>
  <si>
    <t>Субсидии бюджетам муниципальных районов на софинансирование капитальных вложений в объекты муниципальной собственности</t>
  </si>
  <si>
    <t>2 02 25511 05 0000 150</t>
  </si>
  <si>
    <t>Субсидии бюджетам муниципальных районов на проведение комплексных кадастровых работ</t>
  </si>
  <si>
    <t>2 02 30000 00 0000 150</t>
  </si>
  <si>
    <t>Субвенции бюджетам бюджетной системы Российской Федерации</t>
  </si>
  <si>
    <t>2 02 40000 00 0000 150</t>
  </si>
  <si>
    <t>Иные межбюджетные трансферты</t>
  </si>
  <si>
    <t>ВСЕГО ДОХОДОВ</t>
  </si>
  <si>
    <t xml:space="preserve">к решению Муниципального Собрания  </t>
  </si>
  <si>
    <t xml:space="preserve">от                 №                                                                                                                           </t>
  </si>
  <si>
    <t>Сумма, тыс.рублей</t>
  </si>
  <si>
    <t>1 03 02231 01 0000 110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</si>
  <si>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</si>
  <si>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1 03 02241 01 0000 110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</si>
  <si>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</si>
  <si>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1 03 0225101 0000 110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</si>
  <si>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</si>
  <si>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1 03 02261 01 0000 110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</si>
  <si>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</si>
  <si>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2 02 25187 05 0000 150</t>
  </si>
  <si>
    <t>Субсидии бюджетам муниципальных районов на обновление материально-технической базы в организациях, осуществляющих образовательную деятельность исключительно по адаптированным основным общеобразовательным программам</t>
  </si>
  <si>
    <t>Приложение 2</t>
  </si>
  <si>
    <t xml:space="preserve">Субсидии бюджетам муниципальных районов на создание в общеобразовательных организациях, расположенных в сельской местности и малых городах, условий для занятий физической культурой и спортом
</t>
  </si>
  <si>
    <t>2 02 25097 05 0000 150</t>
  </si>
  <si>
    <t xml:space="preserve">2 02 25467 05 0000 150
</t>
  </si>
  <si>
    <t>Субсидии бюджетам муниципальных районов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</si>
  <si>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 xml:space="preserve">2 02 35469 05 0000 150
</t>
  </si>
  <si>
    <t xml:space="preserve">Субвенции бюджетам муниципальных районов на проведение Всероссийской переписи населения 2020 года
</t>
  </si>
  <si>
    <t>2 07 05030 05 0000 150</t>
  </si>
  <si>
    <t>Прочие безвозмездные поступления</t>
  </si>
  <si>
    <t>2 07 00000 00 0000 150</t>
  </si>
  <si>
    <t>Прочие безвозмездные поступления в бюджеты муниципальных районов</t>
  </si>
  <si>
    <t>2024 год</t>
  </si>
  <si>
    <t>Субвенции бюджетам муниципальных районов на осуществление полномочий по обеспечению жильем отдельных категорий граждан, установленных Федеральным законом от 24 ноября 1995 года N 181-ФЗ "О социальной защите инвалидов в Российской Федерации"</t>
  </si>
  <si>
    <t>2 02 35176 05 0000 150</t>
  </si>
  <si>
    <t>2 02 25513 05 0000 150</t>
  </si>
  <si>
    <t>Субсидии бюджетам муниципальных районов на развитие сети учреждений культурно-досугового типа</t>
  </si>
  <si>
    <t>2 02 25750 05 0000 150</t>
  </si>
  <si>
    <t>Субсидии бюджетам на реализацию мероприятий по модернизации школьных систем образования</t>
  </si>
  <si>
    <t>2 02 25786 05 0000 150</t>
  </si>
  <si>
    <t>Субсидии бюджетам муниципальных районов на обеспечение государственных и муниципальных общеобразовательных организаций, в том числе структурных подразделений указанных организаций, государственными символами Российской Федерации</t>
  </si>
  <si>
    <t>2025 год</t>
  </si>
  <si>
    <t>1 06 00000 00 0000 000</t>
  </si>
  <si>
    <t>НАЛОГИ НА ИМУЩЕСТВО</t>
  </si>
  <si>
    <t>1 06 01020 14 0000 110</t>
  </si>
  <si>
    <t>Налог на имущество физических лиц, взимаемый по ставкам, применяемым к объектам налогообложения, расположенным в границах муниципальных округов</t>
  </si>
  <si>
    <t>1 06 06032 14 0000 110</t>
  </si>
  <si>
    <t>Земельный налог с организаций, обладающих земельным участком, расположенным в границах муниципальных округов</t>
  </si>
  <si>
    <t>1 06 06042 14 0000 110</t>
  </si>
  <si>
    <t>Земельный налог с физических лиц, обладающих земельным участком, расположенным в границах муниципальных округов</t>
  </si>
  <si>
    <t>1 06 06000 00 0000 110</t>
  </si>
  <si>
    <t>Земельный налог</t>
  </si>
  <si>
    <t>2 02 15001 14 0000 150</t>
  </si>
  <si>
    <t>Дотации  бюджетам муниципальных округов на выравнивание бюджетной обеспеченности из бюджета субъекта Российской Федерации</t>
  </si>
  <si>
    <t>2 02 15002 14 0000 150</t>
  </si>
  <si>
    <t xml:space="preserve">Дотации бюджетам муниципальных районов на поддержку мер по обеспечению сбалансированности бюджетов 
</t>
  </si>
  <si>
    <t>2 02 15009 14 0000 150</t>
  </si>
  <si>
    <t>Дотации бюджетам муниципальных округов на частичную компенсацию дополнительных расходов на повышение оплаты труда работников бюджетной сферы и иные цели</t>
  </si>
  <si>
    <t>2 02 20077 14 0000 150</t>
  </si>
  <si>
    <t>2 02 25304 14 0000 150</t>
  </si>
  <si>
    <t>Субсидии бюджетам муниципальных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</si>
  <si>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2 02 25555 14 0000 150</t>
  </si>
  <si>
    <t>Субсидии бюджетам муниципальных округов на реализацию программ формирования современной городской среды</t>
  </si>
  <si>
    <t>2 02 25210 14 0000 150</t>
  </si>
  <si>
    <t>Субсидии бюджетам муниципальных округов на обеспечение образовательных организаций материально-технической базой для внедрения цифровой образовательной среды</t>
  </si>
  <si>
    <t>2 02 25519 14 0000 150</t>
  </si>
  <si>
    <t xml:space="preserve">Субсидии бюджетам муниципальных округов на поддержку отрасли культуры
</t>
  </si>
  <si>
    <t>Субсидии бюджетам муниципальных округов на реализацию мероприятий по обеспечению жильем молодых семей</t>
  </si>
  <si>
    <t>2 02 25497 14 0000 150</t>
  </si>
  <si>
    <t>2 02 25576 14 0000 150</t>
  </si>
  <si>
    <t>Субсидии бюджетам муниципальных округов на обеспечение комплексного развития сельских территорий</t>
  </si>
  <si>
    <t>2 02 29999 14 0000 150</t>
  </si>
  <si>
    <t>Прочие субсидии бюджетам муниципальных округов</t>
  </si>
  <si>
    <t>2 02 35118 14 0000 150</t>
  </si>
  <si>
    <t>Субвенции бюджетам муниципальных округов на осуществление первичного воинского учета органами местного самоуправления поселений, муниципальных и городских округов</t>
  </si>
  <si>
    <t>2 02 35120 14 0000 150</t>
  </si>
  <si>
    <t>Субвенции бюджетам муниципальных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</si>
  <si>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2 02 35303 14 0000 150</t>
  </si>
  <si>
    <t xml:space="preserve">Субвенции бюджетам муниципальных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</t>
  </si>
  <si>
    <t>2 02 36900 14 0000 150</t>
  </si>
  <si>
    <t>Единая субвенция бюджетам муниципальных округов из бюджета субъекта Российской Федерации</t>
  </si>
  <si>
    <t>2 02 30024 14 0000 150</t>
  </si>
  <si>
    <t>Субвенции бюджетам муниципальных округов на выполнение передаваемых полномочий субъектов Российской Федерации</t>
  </si>
  <si>
    <t>2 02 49999 14 0000 150</t>
  </si>
  <si>
    <t>Прочие межбюджетные трансферты, передаваемые бюджетам муниципальных округов</t>
  </si>
  <si>
    <t>Субвенции бюджетам муниципальных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</si>
  <si>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"О бюджете Кичменгско-Городецкого муниципального округа Вологодской области на 2024 год и плановый период 2025 и 2026 годов"</t>
  </si>
  <si>
    <t>ОБЪЕМ  ДОХОДОВ БЮДЖЕТА КИЧМЕНГСКО-ГОРОДЕЦКОГО МУНИЦИПАЛЬНОГО ОКРУГА ВОЛОГОДСКОЙ ОБЛАСТИ, ФОРМИРУЕМЫЙ ЗА СЧЕТ НАЛОГОВЫХ И НЕНАЛОГОВЫХ ДОХОДОВ, А ТАКЖЕ БЕЗВОЗМЕЗДНЫХ ПОСТУПЛЕНИЙ НА 2024 ГОД И ПЛАНОВЫЙ ПЕРИОД 2025 И 2026 ГОДОВ</t>
  </si>
  <si>
    <t>2026 год</t>
  </si>
  <si>
    <t>2 02 25171 14 0000 150</t>
  </si>
  <si>
    <t>Субсидии бюджетам муниципальных округов на оснащение (обновление материально-технической базы) оборудованием, средствами обучения и воспитания образовательных организаций различных типов для реализации дополнительных общеразвивающих программ, для создания информационных систем в образовательных организациях</t>
  </si>
  <si>
    <t>2 02 25599 14 0000 150</t>
  </si>
  <si>
    <t>Субсидии бюджетам муниципальных округов на подготовку проектов межевания земельных участков и на проведение кадастровых работ</t>
  </si>
  <si>
    <t>2 02 35179 14 0000 150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</si>
</sst>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₽_-;\-* #,##0.00\ _₽_-;_-* &quot;-&quot;??\ _₽_-;_-@_-"/>
    <numFmt numFmtId="164" formatCode="0.0"/>
    <numFmt numFmtId="165" formatCode="_-* #,##0.0\ _₽_-;\-* #,##0.0\ _₽_-;_-* &quot;-&quot;??\ _₽_-;_-@_-"/>
  </numFmts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</cellStyleXfs>
  <cellXfs count="50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165" fontId="3" fillId="0" borderId="1" xfId="1" applyNumberFormat="1" applyFont="1" applyBorder="1" applyAlignment="1">
      <alignment horizontal="center" vertical="top" wrapText="1"/>
    </xf>
    <xf numFmtId="0" fontId="5" fillId="0" borderId="1" xfId="0" applyFont="1" applyBorder="1" applyAlignment="1">
      <alignment horizontal="justify" vertical="top" wrapText="1"/>
    </xf>
    <xf numFmtId="165" fontId="5" fillId="0" borderId="1" xfId="1" applyNumberFormat="1" applyFont="1" applyBorder="1" applyAlignment="1">
      <alignment horizontal="center" vertical="top" wrapText="1"/>
    </xf>
    <xf numFmtId="165" fontId="5" fillId="0" borderId="1" xfId="1" applyNumberFormat="1" applyFont="1" applyBorder="1" applyAlignment="1">
      <alignment horizontal="center" vertical="top" wrapText="1"/>
    </xf>
    <xf numFmtId="165" fontId="5" fillId="0" borderId="1" xfId="1" applyNumberFormat="1" applyFont="1" applyBorder="1" applyAlignment="1">
      <alignment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2" fontId="5" fillId="0" borderId="1" xfId="1" applyNumberFormat="1" applyFont="1" applyBorder="1" applyAlignment="1">
      <alignment horizontal="right" vertical="top" wrapText="1"/>
    </xf>
    <xf numFmtId="43" fontId="5" fillId="0" borderId="1" xfId="1" applyFont="1" applyBorder="1" applyAlignment="1">
      <alignment horizontal="right" vertical="top" wrapText="1"/>
    </xf>
    <xf numFmtId="0" fontId="5" fillId="0" borderId="1" xfId="0" applyFont="1" applyBorder="1" applyAlignment="1">
      <alignment horizontal="center" vertical="top" wrapText="1"/>
    </xf>
    <xf numFmtId="165" fontId="5" fillId="0" borderId="1" xfId="1" applyNumberFormat="1" applyFont="1" applyBorder="1" applyAlignment="1">
      <alignment horizontal="center" vertical="top" wrapText="1"/>
    </xf>
    <xf numFmtId="164" fontId="5" fillId="0" borderId="1" xfId="1" applyNumberFormat="1" applyFont="1" applyBorder="1" applyAlignment="1">
      <alignment horizontal="right" vertical="top" wrapText="1"/>
    </xf>
    <xf numFmtId="165" fontId="5" fillId="0" borderId="1" xfId="1" applyNumberFormat="1" applyFont="1" applyBorder="1" applyAlignment="1">
      <alignment horizontal="right" vertical="top" wrapText="1"/>
    </xf>
    <xf numFmtId="0" fontId="5" fillId="0" borderId="1" xfId="0" applyFont="1" applyBorder="1" applyAlignment="1">
      <alignment horizontal="center" vertical="top" wrapText="1"/>
    </xf>
    <xf numFmtId="2" fontId="3" fillId="0" borderId="1" xfId="1" applyNumberFormat="1" applyFont="1" applyBorder="1" applyAlignment="1">
      <alignment horizontal="right" vertical="top" wrapText="1"/>
    </xf>
    <xf numFmtId="0" fontId="5" fillId="0" borderId="1" xfId="0" applyFont="1" applyBorder="1" applyAlignment="1">
      <alignment horizontal="center" vertical="top" wrapText="1"/>
    </xf>
    <xf numFmtId="165" fontId="5" fillId="0" borderId="1" xfId="1" applyNumberFormat="1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165" fontId="5" fillId="0" borderId="1" xfId="1" applyNumberFormat="1" applyFont="1" applyBorder="1" applyAlignment="1">
      <alignment horizontal="right" vertical="center" wrapText="1"/>
    </xf>
    <xf numFmtId="165" fontId="3" fillId="0" borderId="1" xfId="1" applyNumberFormat="1" applyFont="1" applyBorder="1" applyAlignment="1">
      <alignment horizontal="right"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164" fontId="3" fillId="0" borderId="1" xfId="1" applyNumberFormat="1" applyFont="1" applyBorder="1" applyAlignment="1">
      <alignment horizontal="right"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165" fontId="5" fillId="0" borderId="1" xfId="1" applyNumberFormat="1" applyFont="1" applyBorder="1" applyAlignment="1">
      <alignment horizontal="center" vertical="top" wrapText="1"/>
    </xf>
    <xf numFmtId="165" fontId="5" fillId="2" borderId="1" xfId="1" applyNumberFormat="1" applyFont="1" applyFill="1" applyBorder="1" applyAlignment="1">
      <alignment horizontal="center" vertical="top" wrapText="1"/>
    </xf>
    <xf numFmtId="164" fontId="5" fillId="0" borderId="1" xfId="1" applyNumberFormat="1" applyFont="1" applyBorder="1" applyAlignment="1">
      <alignment horizontal="right" vertical="center" wrapText="1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0" fillId="0" borderId="0" xfId="0" applyAlignment="1">
      <alignment horizontal="justify"/>
    </xf>
    <xf numFmtId="0" fontId="4" fillId="0" borderId="0" xfId="0" applyFont="1" applyAlignment="1">
      <alignment horizontal="justify"/>
    </xf>
    <xf numFmtId="0" fontId="3" fillId="0" borderId="1" xfId="0" applyFont="1" applyBorder="1" applyAlignment="1">
      <alignment horizontal="justify" vertical="top" wrapText="1"/>
    </xf>
    <xf numFmtId="0" fontId="5" fillId="0" borderId="1" xfId="0" applyFont="1" applyBorder="1" applyAlignment="1">
      <alignment horizontal="justify" vertical="center" wrapText="1"/>
    </xf>
    <xf numFmtId="0" fontId="7" fillId="0" borderId="0" xfId="2" applyFont="1" applyAlignment="1" applyProtection="1">
      <alignment horizontal="justify" wrapText="1"/>
    </xf>
    <xf numFmtId="0" fontId="2" fillId="0" borderId="0" xfId="0" applyFont="1" applyAlignment="1">
      <alignment horizontal="left" wrapText="1"/>
    </xf>
    <xf numFmtId="0" fontId="3" fillId="0" borderId="0" xfId="0" applyFont="1" applyAlignment="1">
      <alignment horizontal="center" wrapText="1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justify" vertical="top" wrapText="1"/>
    </xf>
    <xf numFmtId="0" fontId="5" fillId="0" borderId="2" xfId="0" applyFont="1" applyBorder="1" applyAlignment="1">
      <alignment horizontal="justify" vertical="top" wrapText="1"/>
    </xf>
    <xf numFmtId="0" fontId="5" fillId="0" borderId="3" xfId="0" applyFont="1" applyBorder="1" applyAlignment="1">
      <alignment horizontal="justify" vertical="top" wrapText="1"/>
    </xf>
    <xf numFmtId="165" fontId="5" fillId="0" borderId="1" xfId="1" applyNumberFormat="1" applyFont="1" applyBorder="1" applyAlignment="1">
      <alignment horizontal="center" vertical="top" wrapText="1"/>
    </xf>
  </cellXfs>
  <cellStyles count="3">
    <cellStyle name="Гиперссылка" xfId="2" builtinId="8"/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consultantplus://offline/ref=513567F338C7C02118CB87F37B166ACA6716E179937259EC7671DE3DFD76024ABCB49D582CD8B2A0EB655F2273Z6e1I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80"/>
  <sheetViews>
    <sheetView tabSelected="1" topLeftCell="A70" workbookViewId="0">
      <selection activeCell="B19" sqref="B19"/>
    </sheetView>
  </sheetViews>
  <sheetFormatPr defaultRowHeight="15" x14ac:dyDescent="0.25"/>
  <cols>
    <col min="1" max="1" width="26.5703125" customWidth="1"/>
    <col min="2" max="2" width="34.5703125" style="38" customWidth="1"/>
    <col min="3" max="3" width="18.28515625" customWidth="1"/>
    <col min="4" max="4" width="18" customWidth="1"/>
    <col min="5" max="5" width="16.7109375" customWidth="1"/>
  </cols>
  <sheetData>
    <row r="1" spans="1:5" x14ac:dyDescent="0.25">
      <c r="D1" s="1" t="s">
        <v>59</v>
      </c>
    </row>
    <row r="2" spans="1:5" x14ac:dyDescent="0.25">
      <c r="D2" s="1" t="s">
        <v>46</v>
      </c>
    </row>
    <row r="3" spans="1:5" x14ac:dyDescent="0.25">
      <c r="D3" s="1" t="s">
        <v>47</v>
      </c>
    </row>
    <row r="4" spans="1:5" ht="39.75" customHeight="1" x14ac:dyDescent="0.25">
      <c r="D4" s="43" t="s">
        <v>124</v>
      </c>
      <c r="E4" s="43"/>
    </row>
    <row r="5" spans="1:5" x14ac:dyDescent="0.25">
      <c r="D5" s="43"/>
      <c r="E5" s="43"/>
    </row>
    <row r="9" spans="1:5" x14ac:dyDescent="0.25">
      <c r="A9" s="44" t="s">
        <v>125</v>
      </c>
      <c r="B9" s="44"/>
      <c r="C9" s="44"/>
      <c r="D9" s="44"/>
      <c r="E9" s="44"/>
    </row>
    <row r="10" spans="1:5" x14ac:dyDescent="0.25">
      <c r="A10" s="44"/>
      <c r="B10" s="44"/>
      <c r="C10" s="44"/>
      <c r="D10" s="44"/>
      <c r="E10" s="44"/>
    </row>
    <row r="11" spans="1:5" ht="27.75" customHeight="1" x14ac:dyDescent="0.25">
      <c r="A11" s="44"/>
      <c r="B11" s="44"/>
      <c r="C11" s="44"/>
      <c r="D11" s="44"/>
      <c r="E11" s="44"/>
    </row>
    <row r="12" spans="1:5" ht="15.75" x14ac:dyDescent="0.25">
      <c r="A12" s="2"/>
      <c r="B12" s="39"/>
      <c r="C12" s="3"/>
      <c r="D12" s="3"/>
      <c r="E12" s="3"/>
    </row>
    <row r="13" spans="1:5" ht="28.5" customHeight="1" x14ac:dyDescent="0.25">
      <c r="A13" s="45" t="s">
        <v>0</v>
      </c>
      <c r="B13" s="46" t="s">
        <v>1</v>
      </c>
      <c r="C13" s="45" t="s">
        <v>48</v>
      </c>
      <c r="D13" s="45"/>
      <c r="E13" s="45"/>
    </row>
    <row r="14" spans="1:5" x14ac:dyDescent="0.25">
      <c r="A14" s="45"/>
      <c r="B14" s="46"/>
      <c r="C14" s="45"/>
      <c r="D14" s="45"/>
      <c r="E14" s="45"/>
    </row>
    <row r="15" spans="1:5" ht="15.75" x14ac:dyDescent="0.25">
      <c r="A15" s="45"/>
      <c r="B15" s="46"/>
      <c r="C15" s="21" t="s">
        <v>70</v>
      </c>
      <c r="D15" s="21" t="s">
        <v>79</v>
      </c>
      <c r="E15" s="21" t="s">
        <v>126</v>
      </c>
    </row>
    <row r="16" spans="1:5" ht="15.75" x14ac:dyDescent="0.25">
      <c r="A16" s="4">
        <v>1</v>
      </c>
      <c r="B16" s="37">
        <v>2</v>
      </c>
      <c r="C16" s="4">
        <v>3</v>
      </c>
      <c r="D16" s="4">
        <v>4</v>
      </c>
      <c r="E16" s="4">
        <v>5</v>
      </c>
    </row>
    <row r="17" spans="1:5" ht="31.5" x14ac:dyDescent="0.25">
      <c r="A17" s="5" t="s">
        <v>2</v>
      </c>
      <c r="B17" s="40" t="s">
        <v>3</v>
      </c>
      <c r="C17" s="6">
        <f>C18+C20+C25+C34+C35+C36+C37+C38+C39+C29</f>
        <v>242622.9</v>
      </c>
      <c r="D17" s="6">
        <f t="shared" ref="D17:E17" si="0">D18+D20+D25+D34+D35+D36+D37+D38+D39+D29</f>
        <v>258842.6</v>
      </c>
      <c r="E17" s="6">
        <f t="shared" si="0"/>
        <v>273279.90000000002</v>
      </c>
    </row>
    <row r="18" spans="1:5" ht="31.5" x14ac:dyDescent="0.25">
      <c r="A18" s="4" t="s">
        <v>4</v>
      </c>
      <c r="B18" s="7" t="s">
        <v>5</v>
      </c>
      <c r="C18" s="8">
        <f>C19</f>
        <v>154038</v>
      </c>
      <c r="D18" s="8">
        <f t="shared" ref="D18:E18" si="1">D19</f>
        <v>165316.70000000001</v>
      </c>
      <c r="E18" s="8">
        <f t="shared" si="1"/>
        <v>177874</v>
      </c>
    </row>
    <row r="19" spans="1:5" ht="15.75" x14ac:dyDescent="0.25">
      <c r="A19" s="4" t="s">
        <v>6</v>
      </c>
      <c r="B19" s="7" t="s">
        <v>7</v>
      </c>
      <c r="C19" s="8">
        <v>154038</v>
      </c>
      <c r="D19" s="8">
        <v>165316.70000000001</v>
      </c>
      <c r="E19" s="8">
        <v>177874</v>
      </c>
    </row>
    <row r="20" spans="1:5" ht="78.75" x14ac:dyDescent="0.25">
      <c r="A20" s="4" t="s">
        <v>8</v>
      </c>
      <c r="B20" s="7" t="s">
        <v>9</v>
      </c>
      <c r="C20" s="33">
        <f>C21+C22+C23+C24</f>
        <v>25585.999999999996</v>
      </c>
      <c r="D20" s="33">
        <f t="shared" ref="D20:E20" si="2">D21+D22+D23+D24</f>
        <v>26249</v>
      </c>
      <c r="E20" s="33">
        <f t="shared" si="2"/>
        <v>27448</v>
      </c>
    </row>
    <row r="21" spans="1:5" ht="213" customHeight="1" x14ac:dyDescent="0.25">
      <c r="A21" s="4" t="s">
        <v>49</v>
      </c>
      <c r="B21" s="7" t="s">
        <v>50</v>
      </c>
      <c r="C21" s="33">
        <v>11946.9</v>
      </c>
      <c r="D21" s="8">
        <v>12243.2</v>
      </c>
      <c r="E21" s="8">
        <v>12784.1</v>
      </c>
    </row>
    <row r="22" spans="1:5" ht="256.5" customHeight="1" x14ac:dyDescent="0.25">
      <c r="A22" s="4" t="s">
        <v>51</v>
      </c>
      <c r="B22" s="7" t="s">
        <v>52</v>
      </c>
      <c r="C22" s="33">
        <v>59.3</v>
      </c>
      <c r="D22" s="8">
        <v>67.099999999999994</v>
      </c>
      <c r="E22" s="8">
        <v>70.400000000000006</v>
      </c>
    </row>
    <row r="23" spans="1:5" ht="225" customHeight="1" x14ac:dyDescent="0.25">
      <c r="A23" s="4" t="s">
        <v>53</v>
      </c>
      <c r="B23" s="7" t="s">
        <v>54</v>
      </c>
      <c r="C23" s="33">
        <v>12351</v>
      </c>
      <c r="D23" s="8">
        <v>12709.3</v>
      </c>
      <c r="E23" s="8">
        <v>13336.7</v>
      </c>
    </row>
    <row r="24" spans="1:5" ht="252" x14ac:dyDescent="0.25">
      <c r="A24" s="4" t="s">
        <v>55</v>
      </c>
      <c r="B24" s="7" t="s">
        <v>56</v>
      </c>
      <c r="C24" s="33">
        <v>1228.8</v>
      </c>
      <c r="D24" s="8">
        <v>1229.4000000000001</v>
      </c>
      <c r="E24" s="8">
        <v>1256.8</v>
      </c>
    </row>
    <row r="25" spans="1:5" ht="31.5" x14ac:dyDescent="0.25">
      <c r="A25" s="4" t="s">
        <v>10</v>
      </c>
      <c r="B25" s="7" t="s">
        <v>11</v>
      </c>
      <c r="C25" s="8">
        <f>C26+C27+C28</f>
        <v>41465</v>
      </c>
      <c r="D25" s="22">
        <f t="shared" ref="D25:E25" si="3">D26+D27+D28</f>
        <v>45743</v>
      </c>
      <c r="E25" s="22">
        <f t="shared" si="3"/>
        <v>46424</v>
      </c>
    </row>
    <row r="26" spans="1:5" ht="47.25" x14ac:dyDescent="0.25">
      <c r="A26" s="4" t="s">
        <v>12</v>
      </c>
      <c r="B26" s="7" t="s">
        <v>13</v>
      </c>
      <c r="C26" s="8">
        <v>39015</v>
      </c>
      <c r="D26" s="8">
        <v>43193</v>
      </c>
      <c r="E26" s="8">
        <v>43874</v>
      </c>
    </row>
    <row r="27" spans="1:5" ht="31.5" x14ac:dyDescent="0.25">
      <c r="A27" s="4" t="s">
        <v>14</v>
      </c>
      <c r="B27" s="7" t="s">
        <v>15</v>
      </c>
      <c r="C27" s="8">
        <v>1450</v>
      </c>
      <c r="D27" s="8">
        <v>1550</v>
      </c>
      <c r="E27" s="8">
        <v>1550</v>
      </c>
    </row>
    <row r="28" spans="1:5" ht="47.25" x14ac:dyDescent="0.25">
      <c r="A28" s="4" t="s">
        <v>16</v>
      </c>
      <c r="B28" s="7" t="s">
        <v>17</v>
      </c>
      <c r="C28" s="8">
        <v>1000</v>
      </c>
      <c r="D28" s="8">
        <v>1000</v>
      </c>
      <c r="E28" s="8">
        <v>1000</v>
      </c>
    </row>
    <row r="29" spans="1:5" ht="15.75" x14ac:dyDescent="0.25">
      <c r="A29" s="31" t="s">
        <v>80</v>
      </c>
      <c r="B29" s="7" t="s">
        <v>81</v>
      </c>
      <c r="C29" s="32">
        <f>C30+C31</f>
        <v>8258</v>
      </c>
      <c r="D29" s="32">
        <f t="shared" ref="D29:E29" si="4">D30+D31</f>
        <v>8258</v>
      </c>
      <c r="E29" s="32">
        <f t="shared" si="4"/>
        <v>8258</v>
      </c>
    </row>
    <row r="30" spans="1:5" ht="94.5" x14ac:dyDescent="0.25">
      <c r="A30" s="31" t="s">
        <v>82</v>
      </c>
      <c r="B30" s="7" t="s">
        <v>83</v>
      </c>
      <c r="C30" s="32">
        <v>3507</v>
      </c>
      <c r="D30" s="32">
        <v>3507</v>
      </c>
      <c r="E30" s="32">
        <v>3507</v>
      </c>
    </row>
    <row r="31" spans="1:5" ht="15.75" x14ac:dyDescent="0.25">
      <c r="A31" s="31" t="s">
        <v>88</v>
      </c>
      <c r="B31" s="7" t="s">
        <v>89</v>
      </c>
      <c r="C31" s="32">
        <f>C32+C33</f>
        <v>4751</v>
      </c>
      <c r="D31" s="32">
        <f t="shared" ref="D31:E31" si="5">D32+D33</f>
        <v>4751</v>
      </c>
      <c r="E31" s="32">
        <f t="shared" si="5"/>
        <v>4751</v>
      </c>
    </row>
    <row r="32" spans="1:5" ht="66.75" customHeight="1" x14ac:dyDescent="0.25">
      <c r="A32" s="31" t="s">
        <v>84</v>
      </c>
      <c r="B32" s="7" t="s">
        <v>85</v>
      </c>
      <c r="C32" s="32">
        <v>1831</v>
      </c>
      <c r="D32" s="32">
        <v>1831</v>
      </c>
      <c r="E32" s="32">
        <v>1831</v>
      </c>
    </row>
    <row r="33" spans="1:5" ht="65.25" customHeight="1" x14ac:dyDescent="0.25">
      <c r="A33" s="31" t="s">
        <v>86</v>
      </c>
      <c r="B33" s="7" t="s">
        <v>87</v>
      </c>
      <c r="C33" s="32">
        <v>2920</v>
      </c>
      <c r="D33" s="32">
        <v>2920</v>
      </c>
      <c r="E33" s="32">
        <v>2920</v>
      </c>
    </row>
    <row r="34" spans="1:5" ht="31.5" x14ac:dyDescent="0.25">
      <c r="A34" s="4" t="s">
        <v>18</v>
      </c>
      <c r="B34" s="7" t="s">
        <v>19</v>
      </c>
      <c r="C34" s="8">
        <v>1400</v>
      </c>
      <c r="D34" s="8">
        <v>1400</v>
      </c>
      <c r="E34" s="8">
        <v>1400</v>
      </c>
    </row>
    <row r="35" spans="1:5" ht="110.25" x14ac:dyDescent="0.25">
      <c r="A35" s="4" t="s">
        <v>20</v>
      </c>
      <c r="B35" s="7" t="s">
        <v>21</v>
      </c>
      <c r="C35" s="8">
        <v>2864</v>
      </c>
      <c r="D35" s="8">
        <v>2864</v>
      </c>
      <c r="E35" s="8">
        <v>2864</v>
      </c>
    </row>
    <row r="36" spans="1:5" ht="47.25" x14ac:dyDescent="0.25">
      <c r="A36" s="4" t="s">
        <v>22</v>
      </c>
      <c r="B36" s="7" t="s">
        <v>23</v>
      </c>
      <c r="C36" s="8">
        <v>110.9</v>
      </c>
      <c r="D36" s="8">
        <v>110.9</v>
      </c>
      <c r="E36" s="8">
        <v>110.9</v>
      </c>
    </row>
    <row r="37" spans="1:5" ht="63" x14ac:dyDescent="0.25">
      <c r="A37" s="4" t="s">
        <v>24</v>
      </c>
      <c r="B37" s="7" t="s">
        <v>25</v>
      </c>
      <c r="C37" s="8">
        <v>4100</v>
      </c>
      <c r="D37" s="8">
        <v>4100</v>
      </c>
      <c r="E37" s="8">
        <v>4100</v>
      </c>
    </row>
    <row r="38" spans="1:5" ht="47.25" x14ac:dyDescent="0.25">
      <c r="A38" s="4" t="s">
        <v>26</v>
      </c>
      <c r="B38" s="7" t="s">
        <v>27</v>
      </c>
      <c r="C38" s="8">
        <v>301</v>
      </c>
      <c r="D38" s="8">
        <v>301</v>
      </c>
      <c r="E38" s="8">
        <v>301</v>
      </c>
    </row>
    <row r="39" spans="1:5" ht="31.5" x14ac:dyDescent="0.25">
      <c r="A39" s="4" t="s">
        <v>28</v>
      </c>
      <c r="B39" s="7" t="s">
        <v>29</v>
      </c>
      <c r="C39" s="8">
        <v>4500</v>
      </c>
      <c r="D39" s="8">
        <v>4500</v>
      </c>
      <c r="E39" s="8">
        <v>4500</v>
      </c>
    </row>
    <row r="40" spans="1:5" ht="31.5" x14ac:dyDescent="0.25">
      <c r="A40" s="5" t="s">
        <v>30</v>
      </c>
      <c r="B40" s="40" t="s">
        <v>31</v>
      </c>
      <c r="C40" s="6">
        <f>C41+C76+C78</f>
        <v>729074.60000000009</v>
      </c>
      <c r="D40" s="6">
        <f t="shared" ref="D40:E40" si="6">D41</f>
        <v>643931.89999999991</v>
      </c>
      <c r="E40" s="6">
        <f t="shared" si="6"/>
        <v>659191.80000000005</v>
      </c>
    </row>
    <row r="41" spans="1:5" ht="42.75" customHeight="1" x14ac:dyDescent="0.25">
      <c r="A41" s="45" t="s">
        <v>32</v>
      </c>
      <c r="B41" s="47" t="s">
        <v>33</v>
      </c>
      <c r="C41" s="49">
        <f>C43+C47+C65+C74</f>
        <v>729074.60000000009</v>
      </c>
      <c r="D41" s="49">
        <f>D43+D47+D65+D74</f>
        <v>643931.89999999991</v>
      </c>
      <c r="E41" s="49">
        <f>E43+E47+E65+E74</f>
        <v>659191.80000000005</v>
      </c>
    </row>
    <row r="42" spans="1:5" ht="13.5" customHeight="1" x14ac:dyDescent="0.25">
      <c r="A42" s="45"/>
      <c r="B42" s="48"/>
      <c r="C42" s="49"/>
      <c r="D42" s="49"/>
      <c r="E42" s="49"/>
    </row>
    <row r="43" spans="1:5" ht="30.75" customHeight="1" x14ac:dyDescent="0.25">
      <c r="A43" s="5" t="s">
        <v>34</v>
      </c>
      <c r="B43" s="40" t="s">
        <v>35</v>
      </c>
      <c r="C43" s="6">
        <f>SUM(C44,C45,C46)</f>
        <v>275648.7</v>
      </c>
      <c r="D43" s="6">
        <f t="shared" ref="D43:E43" si="7">SUM(D44,D46)</f>
        <v>269246.09999999998</v>
      </c>
      <c r="E43" s="6">
        <f t="shared" si="7"/>
        <v>267053.40000000002</v>
      </c>
    </row>
    <row r="44" spans="1:5" ht="87" customHeight="1" x14ac:dyDescent="0.25">
      <c r="A44" s="4" t="s">
        <v>90</v>
      </c>
      <c r="B44" s="7" t="s">
        <v>91</v>
      </c>
      <c r="C44" s="10">
        <v>134981.20000000001</v>
      </c>
      <c r="D44" s="9">
        <v>123871</v>
      </c>
      <c r="E44" s="9">
        <v>117137.5</v>
      </c>
    </row>
    <row r="45" spans="1:5" ht="0.75" customHeight="1" x14ac:dyDescent="0.25">
      <c r="A45" s="15" t="s">
        <v>92</v>
      </c>
      <c r="B45" s="7" t="s">
        <v>93</v>
      </c>
      <c r="C45" s="10">
        <v>0</v>
      </c>
      <c r="D45" s="16">
        <v>0</v>
      </c>
      <c r="E45" s="16">
        <v>0</v>
      </c>
    </row>
    <row r="46" spans="1:5" ht="112.5" customHeight="1" x14ac:dyDescent="0.25">
      <c r="A46" s="4" t="s">
        <v>94</v>
      </c>
      <c r="B46" s="7" t="s">
        <v>95</v>
      </c>
      <c r="C46" s="10">
        <v>140667.5</v>
      </c>
      <c r="D46" s="9">
        <v>145375.1</v>
      </c>
      <c r="E46" s="9">
        <v>149915.9</v>
      </c>
    </row>
    <row r="47" spans="1:5" ht="53.25" customHeight="1" x14ac:dyDescent="0.25">
      <c r="A47" s="5" t="s">
        <v>36</v>
      </c>
      <c r="B47" s="40" t="s">
        <v>37</v>
      </c>
      <c r="C47" s="25">
        <f>SUM(C48:C64)</f>
        <v>129471.7</v>
      </c>
      <c r="D47" s="25">
        <f>SUM(D48:D64)</f>
        <v>34701.599999999999</v>
      </c>
      <c r="E47" s="25">
        <f>SUM(E48:E64)</f>
        <v>34428.800000000003</v>
      </c>
    </row>
    <row r="48" spans="1:5" ht="80.25" hidden="1" customHeight="1" x14ac:dyDescent="0.25">
      <c r="A48" s="4" t="s">
        <v>96</v>
      </c>
      <c r="B48" s="7" t="s">
        <v>38</v>
      </c>
      <c r="C48" s="18">
        <v>0</v>
      </c>
      <c r="D48" s="18">
        <v>0</v>
      </c>
      <c r="E48" s="18">
        <v>0</v>
      </c>
    </row>
    <row r="49" spans="1:5" ht="73.5" hidden="1" customHeight="1" x14ac:dyDescent="0.25">
      <c r="A49" s="11" t="s">
        <v>61</v>
      </c>
      <c r="B49" s="7" t="s">
        <v>60</v>
      </c>
      <c r="C49" s="18">
        <v>0</v>
      </c>
      <c r="D49" s="18">
        <v>0</v>
      </c>
      <c r="E49" s="18">
        <v>0</v>
      </c>
    </row>
    <row r="50" spans="1:5" ht="211.5" customHeight="1" x14ac:dyDescent="0.25">
      <c r="A50" s="4" t="s">
        <v>127</v>
      </c>
      <c r="B50" s="7" t="s">
        <v>128</v>
      </c>
      <c r="C50" s="18">
        <v>119.2</v>
      </c>
      <c r="D50" s="17">
        <v>0</v>
      </c>
      <c r="E50" s="17">
        <v>0</v>
      </c>
    </row>
    <row r="51" spans="1:5" ht="142.5" hidden="1" customHeight="1" x14ac:dyDescent="0.25">
      <c r="A51" s="4" t="s">
        <v>57</v>
      </c>
      <c r="B51" s="7" t="s">
        <v>58</v>
      </c>
      <c r="C51" s="18"/>
      <c r="D51" s="17"/>
      <c r="E51" s="17"/>
    </row>
    <row r="52" spans="1:5" ht="104.25" hidden="1" customHeight="1" x14ac:dyDescent="0.25">
      <c r="A52" s="4" t="s">
        <v>101</v>
      </c>
      <c r="B52" s="7" t="s">
        <v>102</v>
      </c>
      <c r="C52" s="18">
        <v>0</v>
      </c>
      <c r="D52" s="17">
        <v>0</v>
      </c>
      <c r="E52" s="17">
        <v>0</v>
      </c>
    </row>
    <row r="53" spans="1:5" ht="126.75" customHeight="1" x14ac:dyDescent="0.25">
      <c r="A53" s="4" t="s">
        <v>97</v>
      </c>
      <c r="B53" s="41" t="s">
        <v>98</v>
      </c>
      <c r="C53" s="24">
        <v>8394.4</v>
      </c>
      <c r="D53" s="24">
        <v>8205</v>
      </c>
      <c r="E53" s="24">
        <v>7971.7</v>
      </c>
    </row>
    <row r="54" spans="1:5" ht="1.5" hidden="1" customHeight="1" x14ac:dyDescent="0.25">
      <c r="A54" s="11" t="s">
        <v>62</v>
      </c>
      <c r="B54" s="7" t="s">
        <v>63</v>
      </c>
      <c r="C54" s="24"/>
      <c r="D54" s="34"/>
      <c r="E54" s="34"/>
    </row>
    <row r="55" spans="1:5" ht="83.25" customHeight="1" x14ac:dyDescent="0.25">
      <c r="A55" s="4" t="s">
        <v>106</v>
      </c>
      <c r="B55" s="7" t="s">
        <v>105</v>
      </c>
      <c r="C55" s="18">
        <v>685.6</v>
      </c>
      <c r="D55" s="17">
        <v>670.5</v>
      </c>
      <c r="E55" s="17">
        <v>631</v>
      </c>
    </row>
    <row r="56" spans="1:5" ht="67.5" hidden="1" customHeight="1" x14ac:dyDescent="0.25">
      <c r="A56" s="4" t="s">
        <v>39</v>
      </c>
      <c r="B56" s="7" t="s">
        <v>40</v>
      </c>
      <c r="C56" s="18"/>
      <c r="D56" s="17"/>
      <c r="E56" s="17"/>
    </row>
    <row r="57" spans="1:5" ht="64.5" hidden="1" customHeight="1" x14ac:dyDescent="0.25">
      <c r="A57" s="26" t="s">
        <v>73</v>
      </c>
      <c r="B57" s="7" t="s">
        <v>74</v>
      </c>
      <c r="C57" s="18"/>
      <c r="D57" s="17"/>
      <c r="E57" s="17"/>
    </row>
    <row r="58" spans="1:5" ht="67.5" customHeight="1" x14ac:dyDescent="0.25">
      <c r="A58" s="11" t="s">
        <v>103</v>
      </c>
      <c r="B58" s="7" t="s">
        <v>104</v>
      </c>
      <c r="C58" s="14">
        <v>5364.1</v>
      </c>
      <c r="D58" s="17">
        <v>0</v>
      </c>
      <c r="E58" s="17">
        <v>0</v>
      </c>
    </row>
    <row r="59" spans="1:5" ht="84.75" customHeight="1" x14ac:dyDescent="0.25">
      <c r="A59" s="4" t="s">
        <v>99</v>
      </c>
      <c r="B59" s="7" t="s">
        <v>100</v>
      </c>
      <c r="C59" s="18">
        <v>6796.4</v>
      </c>
      <c r="D59" s="17">
        <v>0</v>
      </c>
      <c r="E59" s="17">
        <v>0</v>
      </c>
    </row>
    <row r="60" spans="1:5" ht="66.75" customHeight="1" x14ac:dyDescent="0.25">
      <c r="A60" s="4" t="s">
        <v>107</v>
      </c>
      <c r="B60" s="7" t="s">
        <v>108</v>
      </c>
      <c r="C60" s="18">
        <v>5638.9</v>
      </c>
      <c r="D60" s="17">
        <v>0</v>
      </c>
      <c r="E60" s="17">
        <v>0</v>
      </c>
    </row>
    <row r="61" spans="1:5" ht="0.75" hidden="1" customHeight="1" x14ac:dyDescent="0.25">
      <c r="A61" s="29" t="s">
        <v>75</v>
      </c>
      <c r="B61" s="7" t="s">
        <v>76</v>
      </c>
      <c r="C61" s="18"/>
      <c r="D61" s="17"/>
      <c r="E61" s="17"/>
    </row>
    <row r="62" spans="1:5" ht="159.75" hidden="1" customHeight="1" x14ac:dyDescent="0.25">
      <c r="A62" s="30" t="s">
        <v>77</v>
      </c>
      <c r="B62" s="7" t="s">
        <v>78</v>
      </c>
      <c r="C62" s="18"/>
      <c r="D62" s="17"/>
      <c r="E62" s="17"/>
    </row>
    <row r="63" spans="1:5" ht="87" customHeight="1" x14ac:dyDescent="0.25">
      <c r="A63" s="36" t="s">
        <v>129</v>
      </c>
      <c r="B63" s="7" t="s">
        <v>130</v>
      </c>
      <c r="C63" s="18">
        <v>329.7</v>
      </c>
      <c r="D63" s="17">
        <v>0</v>
      </c>
      <c r="E63" s="17">
        <v>0</v>
      </c>
    </row>
    <row r="64" spans="1:5" ht="31.5" x14ac:dyDescent="0.25">
      <c r="A64" s="4" t="s">
        <v>109</v>
      </c>
      <c r="B64" s="7" t="s">
        <v>110</v>
      </c>
      <c r="C64" s="18">
        <v>102143.4</v>
      </c>
      <c r="D64" s="18">
        <v>25826.1</v>
      </c>
      <c r="E64" s="18">
        <v>25826.1</v>
      </c>
    </row>
    <row r="65" spans="1:5" ht="57" customHeight="1" x14ac:dyDescent="0.25">
      <c r="A65" s="5" t="s">
        <v>41</v>
      </c>
      <c r="B65" s="40" t="s">
        <v>42</v>
      </c>
      <c r="C65" s="25">
        <f>SUM(C66:C73)</f>
        <v>323954.2</v>
      </c>
      <c r="D65" s="25">
        <f>SUM(D66:D73)</f>
        <v>339984.2</v>
      </c>
      <c r="E65" s="25">
        <f>SUM(E66:E73)</f>
        <v>357709.6</v>
      </c>
    </row>
    <row r="66" spans="1:5" ht="84.75" customHeight="1" x14ac:dyDescent="0.25">
      <c r="A66" s="4" t="s">
        <v>119</v>
      </c>
      <c r="B66" s="7" t="s">
        <v>120</v>
      </c>
      <c r="C66" s="18">
        <v>307960.2</v>
      </c>
      <c r="D66" s="18">
        <v>323990.7</v>
      </c>
      <c r="E66" s="18">
        <v>341781.6</v>
      </c>
    </row>
    <row r="67" spans="1:5" ht="118.5" customHeight="1" x14ac:dyDescent="0.25">
      <c r="A67" s="31" t="s">
        <v>111</v>
      </c>
      <c r="B67" s="7" t="s">
        <v>112</v>
      </c>
      <c r="C67" s="18">
        <v>0</v>
      </c>
      <c r="D67" s="18">
        <v>0</v>
      </c>
      <c r="E67" s="18">
        <v>0</v>
      </c>
    </row>
    <row r="68" spans="1:5" ht="130.5" customHeight="1" x14ac:dyDescent="0.25">
      <c r="A68" s="4" t="s">
        <v>113</v>
      </c>
      <c r="B68" s="7" t="s">
        <v>114</v>
      </c>
      <c r="C68" s="18">
        <v>3</v>
      </c>
      <c r="D68" s="18">
        <v>3.2</v>
      </c>
      <c r="E68" s="18">
        <v>20.5</v>
      </c>
    </row>
    <row r="69" spans="1:5" ht="166.5" hidden="1" customHeight="1" x14ac:dyDescent="0.25">
      <c r="A69" s="23" t="s">
        <v>72</v>
      </c>
      <c r="B69" s="42" t="s">
        <v>71</v>
      </c>
      <c r="C69" s="18">
        <v>0</v>
      </c>
      <c r="D69" s="17">
        <v>0</v>
      </c>
      <c r="E69" s="17">
        <v>0</v>
      </c>
    </row>
    <row r="70" spans="1:5" ht="166.5" customHeight="1" x14ac:dyDescent="0.25">
      <c r="A70" s="35" t="s">
        <v>131</v>
      </c>
      <c r="B70" s="42" t="s">
        <v>123</v>
      </c>
      <c r="C70" s="18">
        <v>782.8</v>
      </c>
      <c r="D70" s="17">
        <v>782.8</v>
      </c>
      <c r="E70" s="17">
        <v>638.79999999999995</v>
      </c>
    </row>
    <row r="71" spans="1:5" ht="146.25" customHeight="1" x14ac:dyDescent="0.25">
      <c r="A71" s="12" t="s">
        <v>115</v>
      </c>
      <c r="B71" s="7" t="s">
        <v>116</v>
      </c>
      <c r="C71" s="18">
        <v>12751</v>
      </c>
      <c r="D71" s="18">
        <v>12750</v>
      </c>
      <c r="E71" s="18">
        <v>12813.7</v>
      </c>
    </row>
    <row r="72" spans="1:5" ht="0.75" hidden="1" customHeight="1" x14ac:dyDescent="0.25">
      <c r="A72" s="11" t="s">
        <v>64</v>
      </c>
      <c r="B72" s="7" t="s">
        <v>65</v>
      </c>
      <c r="C72" s="18">
        <v>0</v>
      </c>
      <c r="D72" s="13">
        <v>0</v>
      </c>
      <c r="E72" s="13">
        <v>0</v>
      </c>
    </row>
    <row r="73" spans="1:5" ht="67.5" customHeight="1" x14ac:dyDescent="0.25">
      <c r="A73" s="4" t="s">
        <v>117</v>
      </c>
      <c r="B73" s="7" t="s">
        <v>118</v>
      </c>
      <c r="C73" s="18">
        <v>2457.1999999999998</v>
      </c>
      <c r="D73" s="18">
        <v>2457.5</v>
      </c>
      <c r="E73" s="18">
        <v>2455</v>
      </c>
    </row>
    <row r="74" spans="1:5" ht="31.5" hidden="1" x14ac:dyDescent="0.25">
      <c r="A74" s="5" t="s">
        <v>43</v>
      </c>
      <c r="B74" s="40" t="s">
        <v>44</v>
      </c>
      <c r="C74" s="25">
        <f>C75</f>
        <v>0</v>
      </c>
      <c r="D74" s="17">
        <f>D75</f>
        <v>0</v>
      </c>
      <c r="E74" s="17">
        <f>E75</f>
        <v>0</v>
      </c>
    </row>
    <row r="75" spans="1:5" ht="66.75" hidden="1" customHeight="1" x14ac:dyDescent="0.25">
      <c r="A75" s="4" t="s">
        <v>121</v>
      </c>
      <c r="B75" s="7" t="s">
        <v>122</v>
      </c>
      <c r="C75" s="17">
        <v>0</v>
      </c>
      <c r="D75" s="17">
        <v>0</v>
      </c>
      <c r="E75" s="17">
        <v>0</v>
      </c>
    </row>
    <row r="76" spans="1:5" ht="49.5" hidden="1" customHeight="1" x14ac:dyDescent="0.25">
      <c r="A76" s="5" t="s">
        <v>68</v>
      </c>
      <c r="B76" s="40" t="s">
        <v>67</v>
      </c>
      <c r="C76" s="20">
        <v>0</v>
      </c>
      <c r="D76" s="20">
        <v>0</v>
      </c>
      <c r="E76" s="20">
        <v>0</v>
      </c>
    </row>
    <row r="77" spans="1:5" ht="2.25" hidden="1" customHeight="1" x14ac:dyDescent="0.25">
      <c r="A77" s="19" t="s">
        <v>66</v>
      </c>
      <c r="B77" s="7" t="s">
        <v>69</v>
      </c>
      <c r="C77" s="13">
        <v>0</v>
      </c>
      <c r="D77" s="13">
        <v>0</v>
      </c>
      <c r="E77" s="13">
        <v>0</v>
      </c>
    </row>
    <row r="78" spans="1:5" ht="33" hidden="1" customHeight="1" x14ac:dyDescent="0.25">
      <c r="A78" s="5" t="s">
        <v>68</v>
      </c>
      <c r="B78" s="40" t="s">
        <v>67</v>
      </c>
      <c r="C78" s="28">
        <v>0</v>
      </c>
      <c r="D78" s="28">
        <v>0</v>
      </c>
      <c r="E78" s="28">
        <v>0</v>
      </c>
    </row>
    <row r="79" spans="1:5" ht="51" hidden="1" customHeight="1" x14ac:dyDescent="0.25">
      <c r="A79" s="27" t="s">
        <v>66</v>
      </c>
      <c r="B79" s="7" t="s">
        <v>69</v>
      </c>
      <c r="C79" s="17">
        <v>0</v>
      </c>
      <c r="D79" s="17">
        <v>0</v>
      </c>
      <c r="E79" s="17">
        <v>0</v>
      </c>
    </row>
    <row r="80" spans="1:5" ht="15.75" x14ac:dyDescent="0.25">
      <c r="A80" s="5"/>
      <c r="B80" s="40" t="s">
        <v>45</v>
      </c>
      <c r="C80" s="25">
        <f>C17+C40</f>
        <v>971697.50000000012</v>
      </c>
      <c r="D80" s="25">
        <f>D17+D40</f>
        <v>902774.49999999988</v>
      </c>
      <c r="E80" s="25">
        <f>E17+E40</f>
        <v>932471.70000000007</v>
      </c>
    </row>
  </sheetData>
  <mergeCells count="10">
    <mergeCell ref="B41:B42"/>
    <mergeCell ref="A41:A42"/>
    <mergeCell ref="C41:C42"/>
    <mergeCell ref="D41:D42"/>
    <mergeCell ref="E41:E42"/>
    <mergeCell ref="D4:E5"/>
    <mergeCell ref="A9:E11"/>
    <mergeCell ref="C13:E14"/>
    <mergeCell ref="A13:A15"/>
    <mergeCell ref="B13:B15"/>
  </mergeCells>
  <hyperlinks>
    <hyperlink ref="B69" r:id="rId1" display="consultantplus://offline/ref=513567F338C7C02118CB87F37B166ACA6716E179937259EC7671DE3DFD76024ABCB49D582CD8B2A0EB655F2273Z6e1I" xr:uid="{00000000-0004-0000-0000-000000000000}"/>
  </hyperlinks>
  <pageMargins left="0.45" right="0.19" top="0.32" bottom="0.3" header="0.31496062992125984" footer="0.31496062992125984"/>
  <pageSetup paperSize="9" scale="80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мир</dc:creator>
  <cp:lastModifiedBy>Зверева</cp:lastModifiedBy>
  <cp:lastPrinted>2022-11-30T05:36:41Z</cp:lastPrinted>
  <dcterms:created xsi:type="dcterms:W3CDTF">2020-11-05T05:57:31Z</dcterms:created>
  <dcterms:modified xsi:type="dcterms:W3CDTF">2023-11-13T06:04:54Z</dcterms:modified>
</cp:coreProperties>
</file>